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45" yWindow="4335" windowWidth="19230" windowHeight="4305" activeTab="4"/>
  </bookViews>
  <sheets>
    <sheet name="Matemaattisia funktioita" sheetId="7" r:id="rId1"/>
    <sheet name="Tavoite" sheetId="4" r:id="rId2"/>
    <sheet name="Varasto" sheetId="8" r:id="rId3"/>
    <sheet name="Pikavippi" sheetId="9" r:id="rId4"/>
    <sheet name="Osamaksu" sheetId="10" r:id="rId5"/>
  </sheets>
  <definedNames>
    <definedName name="Asiakkaat">#REF!</definedName>
    <definedName name="Vastaus5">#REF!</definedName>
  </definedNames>
  <calcPr calcId="144525"/>
  <webPublishing codePage="1252"/>
</workbook>
</file>

<file path=xl/calcChain.xml><?xml version="1.0" encoding="utf-8"?>
<calcChain xmlns="http://schemas.openxmlformats.org/spreadsheetml/2006/main">
  <c r="B6" i="10" l="1"/>
  <c r="B5" i="10"/>
  <c r="E3" i="9"/>
  <c r="D3" i="9"/>
  <c r="E2" i="9"/>
  <c r="D2" i="9"/>
  <c r="I31" i="8"/>
  <c r="I30" i="8"/>
  <c r="I29" i="8"/>
  <c r="I27" i="8"/>
  <c r="I26" i="8"/>
  <c r="I25" i="8"/>
  <c r="I19" i="8"/>
  <c r="I18" i="8"/>
  <c r="C3" i="7"/>
  <c r="C4" i="7"/>
  <c r="C5" i="7"/>
  <c r="C6" i="7"/>
  <c r="C7" i="7"/>
  <c r="C8" i="7"/>
  <c r="C9" i="7"/>
  <c r="C2" i="7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" i="4"/>
  <c r="B25" i="4"/>
  <c r="B26" i="4" s="1"/>
</calcChain>
</file>

<file path=xl/sharedStrings.xml><?xml version="1.0" encoding="utf-8"?>
<sst xmlns="http://schemas.openxmlformats.org/spreadsheetml/2006/main" count="93" uniqueCount="67">
  <si>
    <t>Viikko nro</t>
  </si>
  <si>
    <t>Myynti</t>
  </si>
  <si>
    <t>Kumulatiivinen</t>
  </si>
  <si>
    <t>Tavoite</t>
  </si>
  <si>
    <t>Toteutunut</t>
  </si>
  <si>
    <t>%</t>
  </si>
  <si>
    <t>Yhteensä</t>
  </si>
  <si>
    <t>Hinta</t>
  </si>
  <si>
    <t>Kpl</t>
  </si>
  <si>
    <t>Tunnus</t>
  </si>
  <si>
    <t>Nimike</t>
  </si>
  <si>
    <t>Tuoteryhmä</t>
  </si>
  <si>
    <t>L100</t>
  </si>
  <si>
    <t>Liitin</t>
  </si>
  <si>
    <t>L110</t>
  </si>
  <si>
    <t>L120</t>
  </si>
  <si>
    <t>L130</t>
  </si>
  <si>
    <t>L140</t>
  </si>
  <si>
    <t>L150</t>
  </si>
  <si>
    <t>P201A</t>
  </si>
  <si>
    <t>Paristo</t>
  </si>
  <si>
    <t>P205A</t>
  </si>
  <si>
    <t>P250L</t>
  </si>
  <si>
    <t>P260L</t>
  </si>
  <si>
    <t>P280L</t>
  </si>
  <si>
    <t>A500</t>
  </si>
  <si>
    <t>Akku</t>
  </si>
  <si>
    <t>A520</t>
  </si>
  <si>
    <t>A540</t>
  </si>
  <si>
    <t>A550</t>
  </si>
  <si>
    <t>ID1100</t>
  </si>
  <si>
    <t>Anturi</t>
  </si>
  <si>
    <t>ID1200</t>
  </si>
  <si>
    <t>Nimikkeiden lukumäärä</t>
  </si>
  <si>
    <t>ID1300</t>
  </si>
  <si>
    <t>Nimikkeitä ilman hintatietoa</t>
  </si>
  <si>
    <t>ID1400</t>
  </si>
  <si>
    <t>IU2000</t>
  </si>
  <si>
    <t>IU2200</t>
  </si>
  <si>
    <t>IU2300</t>
  </si>
  <si>
    <t>IU2400</t>
  </si>
  <si>
    <t>IK3000</t>
  </si>
  <si>
    <t>Kallein</t>
  </si>
  <si>
    <t>IK3500</t>
  </si>
  <si>
    <t>Toiseksi kallein</t>
  </si>
  <si>
    <t>IK4000</t>
  </si>
  <si>
    <t>Kolmanneksi kallein</t>
  </si>
  <si>
    <t>AJ001</t>
  </si>
  <si>
    <t>Ajastin</t>
  </si>
  <si>
    <t>AJ005</t>
  </si>
  <si>
    <t>Halvin</t>
  </si>
  <si>
    <t>AJ010</t>
  </si>
  <si>
    <t>Toiseksi halvin</t>
  </si>
  <si>
    <t>S10</t>
  </si>
  <si>
    <t>Ylijännitesuoja</t>
  </si>
  <si>
    <t>Kolmanneksi halvin</t>
  </si>
  <si>
    <t>Laina</t>
  </si>
  <si>
    <t>Maksuaika/vrk</t>
  </si>
  <si>
    <t>Maksetaan</t>
  </si>
  <si>
    <t>Kulut</t>
  </si>
  <si>
    <t>Vuosikorko</t>
  </si>
  <si>
    <t>Laitteen hinta</t>
  </si>
  <si>
    <t>Ilmoitettu korko-%</t>
  </si>
  <si>
    <t>Tilinhoitopalkkio/kk</t>
  </si>
  <si>
    <t>Maksuerät (kk:na)</t>
  </si>
  <si>
    <t>Maksuerä/kk</t>
  </si>
  <si>
    <t>Korko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</si>
</sst>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16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6" fillId="35" borderId="0" applyNumberFormat="0" applyBorder="0" applyAlignment="0" applyProtection="0"/>
    <xf numFmtId="0" fontId="7" fillId="3" borderId="0" applyNumberFormat="0" applyBorder="0" applyAlignment="0" applyProtection="0"/>
    <xf numFmtId="0" fontId="12" fillId="9" borderId="4" applyNumberFormat="0" applyAlignment="0" applyProtection="0"/>
    <xf numFmtId="0" fontId="14" fillId="10" borderId="7" applyNumberFormat="0" applyAlignment="0" applyProtection="0"/>
    <xf numFmtId="44" fontId="1" fillId="0" borderId="0" applyFont="0" applyFill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0" fillId="8" borderId="4" applyNumberFormat="0" applyAlignment="0" applyProtection="0"/>
    <xf numFmtId="0" fontId="13" fillId="0" borderId="6" applyNumberFormat="0" applyFill="0" applyAlignment="0" applyProtection="0"/>
    <xf numFmtId="0" fontId="8" fillId="4" borderId="0" applyNumberFormat="0" applyBorder="0" applyAlignment="0" applyProtection="0"/>
    <xf numFmtId="0" fontId="1" fillId="11" borderId="8" applyNumberFormat="0" applyFont="0" applyAlignment="0" applyProtection="0"/>
    <xf numFmtId="0" fontId="11" fillId="9" borderId="5" applyNumberFormat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" fillId="36" borderId="0" applyNumberFormat="0" applyBorder="0" applyAlignment="0" applyProtection="0"/>
    <xf numFmtId="0" fontId="16" fillId="37" borderId="0" applyNumberFormat="0" applyBorder="0" applyAlignment="0" applyProtection="0"/>
    <xf numFmtId="44" fontId="1" fillId="0" borderId="0" applyFill="0" applyBorder="0" applyAlignment="0" applyProtection="0"/>
    <xf numFmtId="9" fontId="1" fillId="0" borderId="0" applyFill="0" applyBorder="0" applyAlignment="0" applyProtection="0"/>
  </cellStyleXfs>
  <cellXfs count="18">
    <xf numFmtId="0" fontId="0" fillId="0" borderId="0" xfId="0"/>
    <xf numFmtId="0" fontId="5" fillId="0" borderId="3" xfId="35"/>
    <xf numFmtId="0" fontId="1" fillId="36" borderId="0" xfId="46"/>
    <xf numFmtId="44" fontId="0" fillId="0" borderId="0" xfId="28" applyFont="1"/>
    <xf numFmtId="9" fontId="0" fillId="0" borderId="0" xfId="42" applyFont="1"/>
    <xf numFmtId="0" fontId="16" fillId="37" borderId="0" xfId="47"/>
    <xf numFmtId="0" fontId="5" fillId="0" borderId="3" xfId="35" applyFont="1"/>
    <xf numFmtId="0" fontId="0" fillId="0" borderId="0" xfId="0" applyFont="1"/>
    <xf numFmtId="44" fontId="1" fillId="0" borderId="0" xfId="48" applyFont="1"/>
    <xf numFmtId="0" fontId="1" fillId="0" borderId="0" xfId="48" applyNumberFormat="1" applyFont="1"/>
    <xf numFmtId="44" fontId="0" fillId="0" borderId="0" xfId="0" applyNumberFormat="1" applyFont="1"/>
    <xf numFmtId="9" fontId="1" fillId="0" borderId="0" xfId="49" applyFont="1"/>
    <xf numFmtId="9" fontId="0" fillId="0" borderId="0" xfId="0" applyNumberFormat="1" applyFont="1"/>
    <xf numFmtId="8" fontId="0" fillId="0" borderId="0" xfId="0" applyNumberFormat="1" applyFont="1"/>
    <xf numFmtId="0" fontId="5" fillId="0" borderId="0" xfId="36" applyAlignment="1">
      <alignment horizontal="right"/>
    </xf>
    <xf numFmtId="0" fontId="0" fillId="0" borderId="0" xfId="0" applyNumberFormat="1" applyFont="1"/>
    <xf numFmtId="10" fontId="0" fillId="0" borderId="0" xfId="0" applyNumberFormat="1" applyFont="1"/>
    <xf numFmtId="10" fontId="1" fillId="0" borderId="0" xfId="49" applyNumberFormat="1" applyFont="1"/>
  </cellXfs>
  <cellStyles count="50">
    <cellStyle name="20 % - Aksentti1" xfId="46" builtinId="30"/>
    <cellStyle name="60 % - Aksentti1" xfId="47" builtinId="32"/>
    <cellStyle name="Accent1 - 20%" xfId="2"/>
    <cellStyle name="Accent1 - 40%" xfId="3"/>
    <cellStyle name="Accent1 - 60%" xfId="4"/>
    <cellStyle name="Accent2 - 20%" xfId="6"/>
    <cellStyle name="Accent2 - 40%" xfId="7"/>
    <cellStyle name="Accent2 - 60%" xfId="8"/>
    <cellStyle name="Accent3 - 20%" xfId="10"/>
    <cellStyle name="Accent3 - 40%" xfId="11"/>
    <cellStyle name="Accent3 - 60%" xfId="12"/>
    <cellStyle name="Accent4 - 20%" xfId="14"/>
    <cellStyle name="Accent4 - 40%" xfId="15"/>
    <cellStyle name="Accent4 - 60%" xfId="16"/>
    <cellStyle name="Accent5 - 20%" xfId="18"/>
    <cellStyle name="Accent5 - 40%" xfId="19"/>
    <cellStyle name="Accent5 - 60%" xfId="20"/>
    <cellStyle name="Accent6 - 20%" xfId="22"/>
    <cellStyle name="Accent6 - 40%" xfId="23"/>
    <cellStyle name="Accent6 - 60%" xfId="24"/>
    <cellStyle name="Aksentti1" xfId="1" builtinId="29" customBuiltin="1"/>
    <cellStyle name="Aksentti2" xfId="5" builtinId="33" customBuiltin="1"/>
    <cellStyle name="Aksentti3" xfId="9" builtinId="37" customBuiltin="1"/>
    <cellStyle name="Aksentti4" xfId="13" builtinId="41" customBuiltin="1"/>
    <cellStyle name="Aksentti5" xfId="17" builtinId="45" customBuiltin="1"/>
    <cellStyle name="Aksentti6" xfId="21" builtinId="49" customBuiltin="1"/>
    <cellStyle name="Emphasis 1" xfId="29"/>
    <cellStyle name="Emphasis 2" xfId="30"/>
    <cellStyle name="Emphasis 3" xfId="31"/>
    <cellStyle name="Huomautus" xfId="40" builtinId="10" customBuiltin="1"/>
    <cellStyle name="Huono" xfId="25" builtinId="27" customBuiltin="1"/>
    <cellStyle name="Hyvä" xfId="32" builtinId="26" customBuiltin="1"/>
    <cellStyle name="Laskenta" xfId="26" builtinId="22" customBuiltin="1"/>
    <cellStyle name="Linkitetty solu" xfId="38" builtinId="24" customBuiltin="1"/>
    <cellStyle name="Neutraali" xfId="39" builtinId="28" customBuiltin="1"/>
    <cellStyle name="Normaali" xfId="0" builtinId="0"/>
    <cellStyle name="Otsikko 1" xfId="33" builtinId="16" customBuiltin="1"/>
    <cellStyle name="Otsikko 2" xfId="34" builtinId="17" customBuiltin="1"/>
    <cellStyle name="Otsikko 3" xfId="35" builtinId="18" customBuiltin="1"/>
    <cellStyle name="Otsikko 4" xfId="36" builtinId="19" customBuiltin="1"/>
    <cellStyle name="Prosenttia" xfId="42" builtinId="5"/>
    <cellStyle name="Prosenttia 2" xfId="49"/>
    <cellStyle name="Sheet Title" xfId="43"/>
    <cellStyle name="Summa" xfId="44" builtinId="25" customBuiltin="1"/>
    <cellStyle name="Syöttö" xfId="37" builtinId="20" customBuiltin="1"/>
    <cellStyle name="Tarkistussolu" xfId="27" builtinId="23" customBuiltin="1"/>
    <cellStyle name="Tulostus" xfId="41" builtinId="21" customBuiltin="1"/>
    <cellStyle name="Valuutta" xfId="28" builtinId="4"/>
    <cellStyle name="Valuutta 2" xfId="48"/>
    <cellStyle name="Varoitusteksti" xfId="4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C2" sqref="C2"/>
    </sheetView>
  </sheetViews>
  <sheetFormatPr defaultRowHeight="15" x14ac:dyDescent="0.25"/>
  <cols>
    <col min="2" max="2" width="9.42578125" bestFit="1" customWidth="1"/>
    <col min="3" max="3" width="10.85546875" bestFit="1" customWidth="1"/>
  </cols>
  <sheetData>
    <row r="1" spans="1:3" ht="15.75" thickBot="1" x14ac:dyDescent="0.3">
      <c r="A1" s="1" t="s">
        <v>8</v>
      </c>
      <c r="B1" s="1" t="s">
        <v>7</v>
      </c>
      <c r="C1" s="1" t="s">
        <v>6</v>
      </c>
    </row>
    <row r="2" spans="1:3" x14ac:dyDescent="0.25">
      <c r="A2">
        <v>12</v>
      </c>
      <c r="B2" s="3">
        <v>6.5</v>
      </c>
      <c r="C2" s="3">
        <f>PRODUCT(A2,B2)</f>
        <v>78</v>
      </c>
    </row>
    <row r="3" spans="1:3" x14ac:dyDescent="0.25">
      <c r="A3">
        <v>5</v>
      </c>
      <c r="B3" s="3">
        <v>45</v>
      </c>
      <c r="C3" s="3">
        <f t="shared" ref="C3:C9" si="0">PRODUCT(A3,B3)</f>
        <v>225</v>
      </c>
    </row>
    <row r="4" spans="1:3" x14ac:dyDescent="0.25">
      <c r="A4">
        <v>8</v>
      </c>
      <c r="B4" s="3">
        <v>82</v>
      </c>
      <c r="C4" s="3">
        <f t="shared" si="0"/>
        <v>656</v>
      </c>
    </row>
    <row r="5" spans="1:3" x14ac:dyDescent="0.25">
      <c r="A5">
        <v>11</v>
      </c>
      <c r="B5" s="3">
        <v>112</v>
      </c>
      <c r="C5" s="3">
        <f t="shared" si="0"/>
        <v>1232</v>
      </c>
    </row>
    <row r="6" spans="1:3" x14ac:dyDescent="0.25">
      <c r="A6">
        <v>21</v>
      </c>
      <c r="B6" s="3">
        <v>8</v>
      </c>
      <c r="C6" s="3">
        <f t="shared" si="0"/>
        <v>168</v>
      </c>
    </row>
    <row r="7" spans="1:3" x14ac:dyDescent="0.25">
      <c r="A7">
        <v>7</v>
      </c>
      <c r="B7" s="3">
        <v>95</v>
      </c>
      <c r="C7" s="3">
        <f t="shared" si="0"/>
        <v>665</v>
      </c>
    </row>
    <row r="8" spans="1:3" x14ac:dyDescent="0.25">
      <c r="A8">
        <v>9</v>
      </c>
      <c r="B8" s="3">
        <v>75</v>
      </c>
      <c r="C8" s="3">
        <f t="shared" si="0"/>
        <v>675</v>
      </c>
    </row>
    <row r="9" spans="1:3" x14ac:dyDescent="0.25">
      <c r="A9">
        <v>5</v>
      </c>
      <c r="B9" s="3">
        <v>105</v>
      </c>
      <c r="C9" s="3">
        <f t="shared" si="0"/>
        <v>525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opLeftCell="A19" workbookViewId="0">
      <selection activeCell="B26" sqref="B26"/>
    </sheetView>
  </sheetViews>
  <sheetFormatPr defaultRowHeight="15" x14ac:dyDescent="0.25"/>
  <cols>
    <col min="1" max="1" width="11" bestFit="1" customWidth="1"/>
    <col min="2" max="2" width="7" customWidth="1"/>
    <col min="3" max="3" width="14.7109375" bestFit="1" customWidth="1"/>
  </cols>
  <sheetData>
    <row r="1" spans="1:3" ht="15.75" thickBot="1" x14ac:dyDescent="0.3">
      <c r="A1" s="1" t="s">
        <v>0</v>
      </c>
      <c r="B1" s="1" t="s">
        <v>1</v>
      </c>
      <c r="C1" s="1" t="s">
        <v>2</v>
      </c>
    </row>
    <row r="2" spans="1:3" x14ac:dyDescent="0.25">
      <c r="A2">
        <v>32</v>
      </c>
      <c r="B2">
        <v>100</v>
      </c>
      <c r="C2" s="2">
        <f>SUM(B$2:B2)</f>
        <v>100</v>
      </c>
    </row>
    <row r="3" spans="1:3" x14ac:dyDescent="0.25">
      <c r="A3">
        <v>33</v>
      </c>
      <c r="B3">
        <v>300</v>
      </c>
      <c r="C3" s="2">
        <f>SUM(B$2:B3)</f>
        <v>400</v>
      </c>
    </row>
    <row r="4" spans="1:3" x14ac:dyDescent="0.25">
      <c r="A4">
        <v>34</v>
      </c>
      <c r="B4">
        <v>350</v>
      </c>
      <c r="C4" s="2">
        <f>SUM(B$2:B4)</f>
        <v>750</v>
      </c>
    </row>
    <row r="5" spans="1:3" x14ac:dyDescent="0.25">
      <c r="A5">
        <v>35</v>
      </c>
      <c r="B5">
        <v>300</v>
      </c>
      <c r="C5" s="2">
        <f>SUM(B$2:B5)</f>
        <v>1050</v>
      </c>
    </row>
    <row r="6" spans="1:3" x14ac:dyDescent="0.25">
      <c r="A6">
        <v>36</v>
      </c>
      <c r="B6">
        <v>600</v>
      </c>
      <c r="C6" s="2">
        <f>SUM(B$2:B6)</f>
        <v>1650</v>
      </c>
    </row>
    <row r="7" spans="1:3" x14ac:dyDescent="0.25">
      <c r="A7">
        <v>37</v>
      </c>
      <c r="B7">
        <v>800</v>
      </c>
      <c r="C7" s="2">
        <f>SUM(B$2:B7)</f>
        <v>2450</v>
      </c>
    </row>
    <row r="8" spans="1:3" x14ac:dyDescent="0.25">
      <c r="A8">
        <v>38</v>
      </c>
      <c r="B8">
        <v>1000</v>
      </c>
      <c r="C8" s="2">
        <f>SUM(B$2:B8)</f>
        <v>3450</v>
      </c>
    </row>
    <row r="9" spans="1:3" x14ac:dyDescent="0.25">
      <c r="A9">
        <v>39</v>
      </c>
      <c r="C9" s="2">
        <f>SUM(B$2:B9)</f>
        <v>3450</v>
      </c>
    </row>
    <row r="10" spans="1:3" x14ac:dyDescent="0.25">
      <c r="A10">
        <v>40</v>
      </c>
      <c r="C10" s="2">
        <f>SUM(B$2:B10)</f>
        <v>3450</v>
      </c>
    </row>
    <row r="11" spans="1:3" x14ac:dyDescent="0.25">
      <c r="A11">
        <v>41</v>
      </c>
      <c r="C11" s="2">
        <f>SUM(B$2:B11)</f>
        <v>3450</v>
      </c>
    </row>
    <row r="12" spans="1:3" x14ac:dyDescent="0.25">
      <c r="A12">
        <v>42</v>
      </c>
      <c r="C12" s="2">
        <f>SUM(B$2:B12)</f>
        <v>3450</v>
      </c>
    </row>
    <row r="13" spans="1:3" x14ac:dyDescent="0.25">
      <c r="A13">
        <v>43</v>
      </c>
      <c r="C13" s="2">
        <f>SUM(B$2:B13)</f>
        <v>3450</v>
      </c>
    </row>
    <row r="14" spans="1:3" x14ac:dyDescent="0.25">
      <c r="A14">
        <v>44</v>
      </c>
      <c r="C14" s="2">
        <f>SUM(B$2:B14)</f>
        <v>3450</v>
      </c>
    </row>
    <row r="15" spans="1:3" x14ac:dyDescent="0.25">
      <c r="A15">
        <v>45</v>
      </c>
      <c r="C15" s="2">
        <f>SUM(B$2:B15)</f>
        <v>3450</v>
      </c>
    </row>
    <row r="16" spans="1:3" x14ac:dyDescent="0.25">
      <c r="A16">
        <v>46</v>
      </c>
      <c r="C16" s="2">
        <f>SUM(B$2:B16)</f>
        <v>3450</v>
      </c>
    </row>
    <row r="17" spans="1:3" x14ac:dyDescent="0.25">
      <c r="A17">
        <v>47</v>
      </c>
      <c r="C17" s="2">
        <f>SUM(B$2:B17)</f>
        <v>3450</v>
      </c>
    </row>
    <row r="18" spans="1:3" x14ac:dyDescent="0.25">
      <c r="A18">
        <v>48</v>
      </c>
      <c r="C18" s="2">
        <f>SUM(B$2:B18)</f>
        <v>3450</v>
      </c>
    </row>
    <row r="19" spans="1:3" x14ac:dyDescent="0.25">
      <c r="A19">
        <v>49</v>
      </c>
      <c r="C19" s="2">
        <f>SUM(B$2:B19)</f>
        <v>3450</v>
      </c>
    </row>
    <row r="20" spans="1:3" x14ac:dyDescent="0.25">
      <c r="A20">
        <v>50</v>
      </c>
      <c r="C20" s="2">
        <f>SUM(B$2:B20)</f>
        <v>3450</v>
      </c>
    </row>
    <row r="21" spans="1:3" x14ac:dyDescent="0.25">
      <c r="A21">
        <v>51</v>
      </c>
      <c r="C21" s="2">
        <f>SUM(B$2:B21)</f>
        <v>3450</v>
      </c>
    </row>
    <row r="22" spans="1:3" x14ac:dyDescent="0.25">
      <c r="A22">
        <v>52</v>
      </c>
      <c r="C22" s="2">
        <f>SUM(B$2:B22)</f>
        <v>3450</v>
      </c>
    </row>
    <row r="24" spans="1:3" x14ac:dyDescent="0.25">
      <c r="A24" s="2" t="s">
        <v>3</v>
      </c>
      <c r="B24">
        <v>10000</v>
      </c>
    </row>
    <row r="25" spans="1:3" x14ac:dyDescent="0.25">
      <c r="A25" s="2" t="s">
        <v>4</v>
      </c>
      <c r="B25">
        <f>SUM(B2:B22)</f>
        <v>3450</v>
      </c>
    </row>
    <row r="26" spans="1:3" x14ac:dyDescent="0.25">
      <c r="A26" s="2" t="s">
        <v>5</v>
      </c>
      <c r="B26" s="4">
        <f>B25/B24</f>
        <v>0.34499999999999997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opLeftCell="A16" workbookViewId="0">
      <selection activeCell="I31" sqref="I31"/>
    </sheetView>
  </sheetViews>
  <sheetFormatPr defaultRowHeight="15" x14ac:dyDescent="0.25"/>
  <cols>
    <col min="2" max="2" width="14.28515625" bestFit="1" customWidth="1"/>
    <col min="3" max="3" width="9.42578125" bestFit="1" customWidth="1"/>
    <col min="5" max="5" width="11.7109375" bestFit="1" customWidth="1"/>
    <col min="8" max="8" width="27" bestFit="1" customWidth="1"/>
  </cols>
  <sheetData>
    <row r="1" spans="1:5" ht="15.75" thickBot="1" x14ac:dyDescent="0.3">
      <c r="A1" s="1" t="s">
        <v>9</v>
      </c>
      <c r="B1" s="1" t="s">
        <v>10</v>
      </c>
      <c r="C1" s="1" t="s">
        <v>7</v>
      </c>
      <c r="D1" s="1" t="s">
        <v>8</v>
      </c>
      <c r="E1" s="1" t="s">
        <v>11</v>
      </c>
    </row>
    <row r="2" spans="1:5" x14ac:dyDescent="0.25">
      <c r="A2" t="s">
        <v>12</v>
      </c>
      <c r="B2" t="s">
        <v>13</v>
      </c>
      <c r="C2" s="3">
        <v>2.5</v>
      </c>
      <c r="D2">
        <v>50</v>
      </c>
      <c r="E2">
        <v>1</v>
      </c>
    </row>
    <row r="3" spans="1:5" x14ac:dyDescent="0.25">
      <c r="A3" t="s">
        <v>14</v>
      </c>
      <c r="B3" t="s">
        <v>13</v>
      </c>
      <c r="C3" s="3">
        <v>6.5</v>
      </c>
      <c r="D3">
        <v>100</v>
      </c>
      <c r="E3">
        <v>1</v>
      </c>
    </row>
    <row r="4" spans="1:5" x14ac:dyDescent="0.25">
      <c r="A4" t="s">
        <v>15</v>
      </c>
      <c r="B4" t="s">
        <v>13</v>
      </c>
      <c r="C4" s="3">
        <v>4</v>
      </c>
      <c r="D4">
        <v>90</v>
      </c>
      <c r="E4">
        <v>1</v>
      </c>
    </row>
    <row r="5" spans="1:5" x14ac:dyDescent="0.25">
      <c r="A5" t="s">
        <v>16</v>
      </c>
      <c r="B5" t="s">
        <v>13</v>
      </c>
      <c r="C5" s="3">
        <v>8</v>
      </c>
      <c r="D5">
        <v>25</v>
      </c>
      <c r="E5">
        <v>1</v>
      </c>
    </row>
    <row r="6" spans="1:5" x14ac:dyDescent="0.25">
      <c r="A6" t="s">
        <v>17</v>
      </c>
      <c r="B6" t="s">
        <v>13</v>
      </c>
      <c r="C6" s="3">
        <v>2</v>
      </c>
      <c r="D6">
        <v>120</v>
      </c>
      <c r="E6">
        <v>1</v>
      </c>
    </row>
    <row r="7" spans="1:5" x14ac:dyDescent="0.25">
      <c r="A7" t="s">
        <v>18</v>
      </c>
      <c r="B7" t="s">
        <v>13</v>
      </c>
      <c r="C7" s="3"/>
      <c r="D7">
        <v>95</v>
      </c>
      <c r="E7">
        <v>1</v>
      </c>
    </row>
    <row r="8" spans="1:5" x14ac:dyDescent="0.25">
      <c r="A8" t="s">
        <v>19</v>
      </c>
      <c r="B8" t="s">
        <v>20</v>
      </c>
      <c r="C8" s="3">
        <v>0.5</v>
      </c>
      <c r="D8">
        <v>200</v>
      </c>
      <c r="E8">
        <v>1</v>
      </c>
    </row>
    <row r="9" spans="1:5" x14ac:dyDescent="0.25">
      <c r="A9" t="s">
        <v>21</v>
      </c>
      <c r="B9" t="s">
        <v>20</v>
      </c>
      <c r="C9" s="3">
        <v>1.2</v>
      </c>
      <c r="D9">
        <v>85</v>
      </c>
      <c r="E9">
        <v>1</v>
      </c>
    </row>
    <row r="10" spans="1:5" x14ac:dyDescent="0.25">
      <c r="A10" t="s">
        <v>22</v>
      </c>
      <c r="B10" t="s">
        <v>20</v>
      </c>
      <c r="C10" s="3">
        <v>3.5</v>
      </c>
      <c r="D10">
        <v>25</v>
      </c>
      <c r="E10">
        <v>1</v>
      </c>
    </row>
    <row r="11" spans="1:5" x14ac:dyDescent="0.25">
      <c r="A11" t="s">
        <v>23</v>
      </c>
      <c r="B11" t="s">
        <v>20</v>
      </c>
      <c r="C11" s="3"/>
      <c r="D11">
        <v>40</v>
      </c>
      <c r="E11">
        <v>1</v>
      </c>
    </row>
    <row r="12" spans="1:5" x14ac:dyDescent="0.25">
      <c r="A12" t="s">
        <v>24</v>
      </c>
      <c r="B12" t="s">
        <v>20</v>
      </c>
      <c r="C12" s="3">
        <v>4</v>
      </c>
      <c r="D12">
        <v>35</v>
      </c>
      <c r="E12">
        <v>1</v>
      </c>
    </row>
    <row r="13" spans="1:5" x14ac:dyDescent="0.25">
      <c r="A13" t="s">
        <v>25</v>
      </c>
      <c r="B13" t="s">
        <v>26</v>
      </c>
      <c r="C13" s="3">
        <v>1.5</v>
      </c>
      <c r="D13">
        <v>65</v>
      </c>
      <c r="E13">
        <v>1</v>
      </c>
    </row>
    <row r="14" spans="1:5" x14ac:dyDescent="0.25">
      <c r="A14" t="s">
        <v>27</v>
      </c>
      <c r="B14" t="s">
        <v>26</v>
      </c>
      <c r="C14" s="3">
        <v>2</v>
      </c>
      <c r="D14">
        <v>50</v>
      </c>
      <c r="E14">
        <v>1</v>
      </c>
    </row>
    <row r="15" spans="1:5" x14ac:dyDescent="0.25">
      <c r="A15" t="s">
        <v>28</v>
      </c>
      <c r="B15" t="s">
        <v>26</v>
      </c>
      <c r="C15" s="3">
        <v>4.5</v>
      </c>
      <c r="D15">
        <v>25</v>
      </c>
      <c r="E15">
        <v>1</v>
      </c>
    </row>
    <row r="16" spans="1:5" x14ac:dyDescent="0.25">
      <c r="A16" t="s">
        <v>29</v>
      </c>
      <c r="B16" t="s">
        <v>26</v>
      </c>
      <c r="C16" s="3">
        <v>5.5</v>
      </c>
      <c r="D16">
        <v>20</v>
      </c>
      <c r="E16">
        <v>1</v>
      </c>
    </row>
    <row r="17" spans="1:9" x14ac:dyDescent="0.25">
      <c r="A17" t="s">
        <v>30</v>
      </c>
      <c r="B17" t="s">
        <v>31</v>
      </c>
      <c r="C17" s="3">
        <v>12</v>
      </c>
      <c r="D17">
        <v>5</v>
      </c>
      <c r="E17">
        <v>2</v>
      </c>
    </row>
    <row r="18" spans="1:9" x14ac:dyDescent="0.25">
      <c r="A18" t="s">
        <v>32</v>
      </c>
      <c r="B18" t="s">
        <v>31</v>
      </c>
      <c r="C18" s="3">
        <v>15</v>
      </c>
      <c r="D18">
        <v>10</v>
      </c>
      <c r="E18">
        <v>2</v>
      </c>
      <c r="H18" s="5" t="s">
        <v>33</v>
      </c>
      <c r="I18">
        <f>COUNTA(A2:A31)</f>
        <v>30</v>
      </c>
    </row>
    <row r="19" spans="1:9" x14ac:dyDescent="0.25">
      <c r="A19" t="s">
        <v>34</v>
      </c>
      <c r="B19" t="s">
        <v>31</v>
      </c>
      <c r="C19" s="3"/>
      <c r="D19">
        <v>12</v>
      </c>
      <c r="E19">
        <v>2</v>
      </c>
      <c r="H19" s="5" t="s">
        <v>35</v>
      </c>
      <c r="I19">
        <f>COUNTBLANK(C2:C31)</f>
        <v>5</v>
      </c>
    </row>
    <row r="20" spans="1:9" x14ac:dyDescent="0.25">
      <c r="A20" t="s">
        <v>36</v>
      </c>
      <c r="B20" t="s">
        <v>31</v>
      </c>
      <c r="C20" s="3">
        <v>6</v>
      </c>
      <c r="D20">
        <v>4</v>
      </c>
      <c r="E20">
        <v>2</v>
      </c>
    </row>
    <row r="21" spans="1:9" x14ac:dyDescent="0.25">
      <c r="A21" t="s">
        <v>37</v>
      </c>
      <c r="B21" t="s">
        <v>31</v>
      </c>
      <c r="C21" s="3">
        <v>120</v>
      </c>
      <c r="D21">
        <v>1</v>
      </c>
      <c r="E21">
        <v>2</v>
      </c>
    </row>
    <row r="22" spans="1:9" x14ac:dyDescent="0.25">
      <c r="A22" t="s">
        <v>38</v>
      </c>
      <c r="B22" t="s">
        <v>31</v>
      </c>
      <c r="C22" s="3">
        <v>250</v>
      </c>
      <c r="D22">
        <v>95</v>
      </c>
      <c r="E22">
        <v>2</v>
      </c>
    </row>
    <row r="23" spans="1:9" x14ac:dyDescent="0.25">
      <c r="A23" t="s">
        <v>39</v>
      </c>
      <c r="B23" t="s">
        <v>31</v>
      </c>
      <c r="C23" s="3">
        <v>185</v>
      </c>
      <c r="D23">
        <v>1</v>
      </c>
      <c r="E23">
        <v>2</v>
      </c>
    </row>
    <row r="24" spans="1:9" x14ac:dyDescent="0.25">
      <c r="A24" t="s">
        <v>40</v>
      </c>
      <c r="B24" t="s">
        <v>31</v>
      </c>
      <c r="C24" s="3">
        <v>125</v>
      </c>
      <c r="D24">
        <v>5</v>
      </c>
      <c r="E24">
        <v>2</v>
      </c>
    </row>
    <row r="25" spans="1:9" x14ac:dyDescent="0.25">
      <c r="A25" t="s">
        <v>41</v>
      </c>
      <c r="B25" t="s">
        <v>31</v>
      </c>
      <c r="C25" s="3"/>
      <c r="D25">
        <v>2</v>
      </c>
      <c r="E25">
        <v>2</v>
      </c>
      <c r="H25" s="5" t="s">
        <v>42</v>
      </c>
      <c r="I25">
        <f>LARGE($C$2:$C$31,1)</f>
        <v>250</v>
      </c>
    </row>
    <row r="26" spans="1:9" x14ac:dyDescent="0.25">
      <c r="A26" t="s">
        <v>43</v>
      </c>
      <c r="B26" t="s">
        <v>31</v>
      </c>
      <c r="C26" s="3">
        <v>55</v>
      </c>
      <c r="D26">
        <v>3</v>
      </c>
      <c r="E26">
        <v>2</v>
      </c>
      <c r="H26" s="5" t="s">
        <v>44</v>
      </c>
      <c r="I26">
        <f>LARGE($C$2:$C$31,2)</f>
        <v>185</v>
      </c>
    </row>
    <row r="27" spans="1:9" x14ac:dyDescent="0.25">
      <c r="A27" t="s">
        <v>45</v>
      </c>
      <c r="B27" t="s">
        <v>31</v>
      </c>
      <c r="C27" s="3">
        <v>100</v>
      </c>
      <c r="D27">
        <v>4</v>
      </c>
      <c r="E27">
        <v>2</v>
      </c>
      <c r="H27" s="5" t="s">
        <v>46</v>
      </c>
      <c r="I27">
        <f>LARGE($C$2:$C$31,3)</f>
        <v>165</v>
      </c>
    </row>
    <row r="28" spans="1:9" x14ac:dyDescent="0.25">
      <c r="A28" t="s">
        <v>47</v>
      </c>
      <c r="B28" t="s">
        <v>48</v>
      </c>
      <c r="C28" s="3">
        <v>165</v>
      </c>
      <c r="D28">
        <v>1</v>
      </c>
      <c r="E28">
        <v>3</v>
      </c>
    </row>
    <row r="29" spans="1:9" x14ac:dyDescent="0.25">
      <c r="A29" t="s">
        <v>49</v>
      </c>
      <c r="B29" t="s">
        <v>48</v>
      </c>
      <c r="C29" s="3">
        <v>128</v>
      </c>
      <c r="D29">
        <v>5</v>
      </c>
      <c r="E29">
        <v>3</v>
      </c>
      <c r="H29" s="5" t="s">
        <v>50</v>
      </c>
      <c r="I29">
        <f>SMALL($C$2:$C$31,1)</f>
        <v>0.5</v>
      </c>
    </row>
    <row r="30" spans="1:9" x14ac:dyDescent="0.25">
      <c r="A30" t="s">
        <v>51</v>
      </c>
      <c r="B30" t="s">
        <v>48</v>
      </c>
      <c r="C30" s="3"/>
      <c r="D30">
        <v>10</v>
      </c>
      <c r="E30">
        <v>3</v>
      </c>
      <c r="H30" s="5" t="s">
        <v>52</v>
      </c>
      <c r="I30">
        <f>SMALL($C$2:$C$31,2)</f>
        <v>1.2</v>
      </c>
    </row>
    <row r="31" spans="1:9" x14ac:dyDescent="0.25">
      <c r="A31" t="s">
        <v>53</v>
      </c>
      <c r="B31" t="s">
        <v>54</v>
      </c>
      <c r="C31" s="3">
        <v>25</v>
      </c>
      <c r="D31">
        <v>15</v>
      </c>
      <c r="E31">
        <v>5</v>
      </c>
      <c r="H31" s="5" t="s">
        <v>55</v>
      </c>
      <c r="I31">
        <f>SMALL($C$2:$C$31,3)</f>
        <v>1.5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3" sqref="E3"/>
    </sheetView>
  </sheetViews>
  <sheetFormatPr defaultRowHeight="15" x14ac:dyDescent="0.25"/>
  <cols>
    <col min="1" max="1" width="9.42578125" style="7" bestFit="1" customWidth="1"/>
    <col min="2" max="2" width="14" style="7" bestFit="1" customWidth="1"/>
    <col min="3" max="3" width="13.42578125" style="7" customWidth="1"/>
    <col min="4" max="4" width="11.5703125" style="7" bestFit="1" customWidth="1"/>
    <col min="5" max="5" width="11" style="7" bestFit="1" customWidth="1"/>
    <col min="6" max="16384" width="9.140625" style="7"/>
  </cols>
  <sheetData>
    <row r="1" spans="1:7" ht="15.75" thickBot="1" x14ac:dyDescent="0.3">
      <c r="A1" s="1" t="s">
        <v>56</v>
      </c>
      <c r="B1" s="1" t="s">
        <v>57</v>
      </c>
      <c r="C1" s="1" t="s">
        <v>58</v>
      </c>
      <c r="D1" s="1" t="s">
        <v>59</v>
      </c>
      <c r="E1" s="6" t="s">
        <v>60</v>
      </c>
    </row>
    <row r="2" spans="1:7" x14ac:dyDescent="0.25">
      <c r="A2" s="8">
        <v>100</v>
      </c>
      <c r="B2" s="9">
        <v>7</v>
      </c>
      <c r="C2" s="8">
        <v>115</v>
      </c>
      <c r="D2" s="10">
        <f>C2-$A$2</f>
        <v>15</v>
      </c>
      <c r="E2" s="11">
        <f>360*RATE(1,C2,-$A$2)/7</f>
        <v>7.7142857142856949</v>
      </c>
      <c r="F2" s="12"/>
      <c r="G2" s="11"/>
    </row>
    <row r="3" spans="1:7" x14ac:dyDescent="0.25">
      <c r="A3" s="8"/>
      <c r="B3" s="9">
        <v>14</v>
      </c>
      <c r="C3" s="8">
        <v>120</v>
      </c>
      <c r="D3" s="10">
        <f>C3-$A$2</f>
        <v>20</v>
      </c>
      <c r="E3" s="11">
        <f>360*RATE(1,C3,-$A$2)/14</f>
        <v>5.1428571428571486</v>
      </c>
    </row>
    <row r="6" spans="1:7" x14ac:dyDescent="0.25">
      <c r="E6" s="11"/>
      <c r="F6" s="11"/>
    </row>
    <row r="9" spans="1:7" x14ac:dyDescent="0.25">
      <c r="F9" s="13"/>
    </row>
    <row r="21" spans="5:5" x14ac:dyDescent="0.25">
      <c r="E21" s="12"/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E3" sqref="E3"/>
    </sheetView>
  </sheetViews>
  <sheetFormatPr defaultRowHeight="15" x14ac:dyDescent="0.25"/>
  <cols>
    <col min="1" max="1" width="19.140625" style="7" bestFit="1" customWidth="1"/>
    <col min="2" max="2" width="10.85546875" style="7" bestFit="1" customWidth="1"/>
    <col min="3" max="3" width="9.140625" style="7"/>
    <col min="4" max="4" width="10.85546875" style="7" bestFit="1" customWidth="1"/>
    <col min="5" max="16384" width="9.140625" style="7"/>
  </cols>
  <sheetData>
    <row r="1" spans="1:5" x14ac:dyDescent="0.25">
      <c r="A1" s="14" t="s">
        <v>61</v>
      </c>
      <c r="B1" s="8">
        <v>399</v>
      </c>
      <c r="D1" s="8"/>
    </row>
    <row r="2" spans="1:5" x14ac:dyDescent="0.25">
      <c r="A2" s="14" t="s">
        <v>62</v>
      </c>
      <c r="B2" s="12">
        <v>0</v>
      </c>
      <c r="D2" s="12"/>
    </row>
    <row r="3" spans="1:5" x14ac:dyDescent="0.25">
      <c r="A3" s="14" t="s">
        <v>63</v>
      </c>
      <c r="B3" s="8">
        <v>4</v>
      </c>
    </row>
    <row r="4" spans="1:5" x14ac:dyDescent="0.25">
      <c r="A4" s="14" t="s">
        <v>64</v>
      </c>
      <c r="B4" s="15">
        <v>6</v>
      </c>
      <c r="E4"/>
    </row>
    <row r="5" spans="1:5" x14ac:dyDescent="0.25">
      <c r="A5" s="14" t="s">
        <v>65</v>
      </c>
      <c r="B5" s="10">
        <f>B1/B4+B3</f>
        <v>70.5</v>
      </c>
    </row>
    <row r="6" spans="1:5" x14ac:dyDescent="0.25">
      <c r="A6" s="14" t="s">
        <v>66</v>
      </c>
      <c r="B6" s="16">
        <f>12*(RATE(B4,B5,-B1))</f>
        <v>0.20338191312149778</v>
      </c>
      <c r="D6" s="12"/>
    </row>
    <row r="9" spans="1:5" x14ac:dyDescent="0.25">
      <c r="B9" s="13"/>
    </row>
    <row r="20" spans="1:4" x14ac:dyDescent="0.25">
      <c r="A20" s="12"/>
    </row>
    <row r="26" spans="1:4" x14ac:dyDescent="0.25">
      <c r="D26" s="16"/>
    </row>
    <row r="27" spans="1:4" x14ac:dyDescent="0.25">
      <c r="D27" s="17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5</vt:i4>
      </vt:variant>
    </vt:vector>
  </HeadingPairs>
  <TitlesOfParts>
    <vt:vector size="5" baseType="lpstr">
      <vt:lpstr>Matemaattisia funktioita</vt:lpstr>
      <vt:lpstr>Tavoite</vt:lpstr>
      <vt:lpstr>Varasto</vt:lpstr>
      <vt:lpstr>Pikavippi</vt:lpstr>
      <vt:lpstr>Osamaksu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2007-04-24T07:24:45Z</dcterms:created>
  <dcterms:modified xsi:type="dcterms:W3CDTF">2011-04-15T08:36:26Z</dcterms:modified>
</cp:coreProperties>
</file>